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955" windowHeight="9210" activeTab="0"/>
  </bookViews>
  <sheets>
    <sheet name="Strategische Bilanz" sheetId="1" r:id="rId1"/>
    <sheet name="Strategische Bilanz Basis" sheetId="2" r:id="rId2"/>
  </sheets>
  <externalReferences>
    <externalReference r:id="rId5"/>
  </externalReferences>
  <definedNames>
    <definedName name="_xlnm.Print_Titles" localSheetId="1">'Strategische Bilanz Basis'!$3:$4</definedName>
  </definedNames>
  <calcPr fullCalcOnLoad="1"/>
</workbook>
</file>

<file path=xl/sharedStrings.xml><?xml version="1.0" encoding="utf-8"?>
<sst xmlns="http://schemas.openxmlformats.org/spreadsheetml/2006/main" count="82" uniqueCount="67">
  <si>
    <t>Strategische Bilanz</t>
  </si>
  <si>
    <t>für die Darstellung des Erscheinungsbildes eines Handelsunternehmens</t>
  </si>
  <si>
    <t>Stärken</t>
  </si>
  <si>
    <t>Schwächen</t>
  </si>
  <si>
    <t>St.</t>
  </si>
  <si>
    <t>Diff.</t>
  </si>
  <si>
    <t>Schw.</t>
  </si>
  <si>
    <t>Außenansicht</t>
  </si>
  <si>
    <t>Umfeld</t>
  </si>
  <si>
    <t>Fassade</t>
  </si>
  <si>
    <t>Eingang</t>
  </si>
  <si>
    <t>Auslagen</t>
  </si>
  <si>
    <t>Fuhrpark</t>
  </si>
  <si>
    <t>Innenansicht</t>
  </si>
  <si>
    <t>Verkaufsräume</t>
  </si>
  <si>
    <t>Präsentation</t>
  </si>
  <si>
    <t>Verkaufspersonal</t>
  </si>
  <si>
    <t>Verwaltung</t>
  </si>
  <si>
    <t>Organisation</t>
  </si>
  <si>
    <t>Minimum</t>
  </si>
  <si>
    <t>Basis für die Bewertung der strategischen Bilanz</t>
  </si>
  <si>
    <t>Positiv 0 - 100</t>
  </si>
  <si>
    <t>Negativ 0 - 100</t>
  </si>
  <si>
    <t>Lage</t>
  </si>
  <si>
    <t>Zufahrt</t>
  </si>
  <si>
    <t>Wegweisersystem</t>
  </si>
  <si>
    <t>Parkmöglichkeiten</t>
  </si>
  <si>
    <t>Platzgestaltung</t>
  </si>
  <si>
    <t>Zustand</t>
  </si>
  <si>
    <t>Werbung</t>
  </si>
  <si>
    <t>Beleuchtung</t>
  </si>
  <si>
    <t>markant</t>
  </si>
  <si>
    <t>einladend</t>
  </si>
  <si>
    <t>erster Eindruck</t>
  </si>
  <si>
    <t>Sortimentsmix</t>
  </si>
  <si>
    <t>Preisauszeichnung</t>
  </si>
  <si>
    <t>Plazierung der Ware</t>
  </si>
  <si>
    <t>Dekoration</t>
  </si>
  <si>
    <t>Sonderangebote</t>
  </si>
  <si>
    <t>Fuhrpark (insb. f. Lieferung)</t>
  </si>
  <si>
    <t>Fahrzeugmix</t>
  </si>
  <si>
    <t>Zustand und Alter</t>
  </si>
  <si>
    <t>Boden</t>
  </si>
  <si>
    <t>Wand und Decke</t>
  </si>
  <si>
    <t>Regalsystem</t>
  </si>
  <si>
    <t>Zugänglichkeit zu den Waren</t>
  </si>
  <si>
    <t>Neuheiten</t>
  </si>
  <si>
    <t>Abverkauf</t>
  </si>
  <si>
    <t>Leistungshinweise</t>
  </si>
  <si>
    <t>Erster Eindruck</t>
  </si>
  <si>
    <t>Zuständigkeit / Fachpersonal</t>
  </si>
  <si>
    <t>Freundlichkeit</t>
  </si>
  <si>
    <t>Kleidung</t>
  </si>
  <si>
    <t>Gepflegtes Äußeres</t>
  </si>
  <si>
    <t>Verwaltung und Lager</t>
  </si>
  <si>
    <t>Büroeinrichtung</t>
  </si>
  <si>
    <t>Ordnung im Büro</t>
  </si>
  <si>
    <t>Organisationsmittel</t>
  </si>
  <si>
    <t>Lagerlage und Größe</t>
  </si>
  <si>
    <t>Lagersystem (Regal)</t>
  </si>
  <si>
    <t>Lagerorganisationsmittel</t>
  </si>
  <si>
    <t>Personalanzahl</t>
  </si>
  <si>
    <t>Bedienungsgeschwindigkeit</t>
  </si>
  <si>
    <t>Liefergeschwindigkeit</t>
  </si>
  <si>
    <t>Verantwortung für Lager</t>
  </si>
  <si>
    <t>Verantwortung für Verkauf</t>
  </si>
  <si>
    <t>Verantwortung für Verwaltung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</si>
</sst>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1" borderId="0" xfId="0" applyFill="1" applyAlignment="1">
      <alignment/>
    </xf>
    <xf numFmtId="1" fontId="0" fillId="1" borderId="0" xfId="0" applyNumberFormat="1" applyFill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" fontId="19" fillId="1" borderId="0" xfId="0" applyNumberFormat="1" applyFont="1" applyFill="1" applyAlignment="1">
      <alignment horizontal="right"/>
    </xf>
    <xf numFmtId="1" fontId="0" fillId="33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 patternType="mediumGray"/>
      </fill>
    </dxf>
    <dxf>
      <fill>
        <patternFill patternType="mediumGray"/>
      </fill>
    </dxf>
    <dxf>
      <fill>
        <patternFill patternType="gray125">
          <bgColor indexed="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47625</xdr:colOff>
      <xdr:row>0</xdr:row>
      <xdr:rowOff>95250</xdr:rowOff>
    </xdr:from>
    <xdr:to>
      <xdr:col>26</xdr:col>
      <xdr:colOff>733425</xdr:colOff>
      <xdr:row>0</xdr:row>
      <xdr:rowOff>285750</xdr:rowOff>
    </xdr:to>
    <xdr:pic>
      <xdr:nvPicPr>
        <xdr:cNvPr id="1" name="Grafik 1" descr="LOGO_frei_von_bestpresented_V03_neuc_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95250"/>
          <a:ext cx="1485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os_Orange\Entwicklung\Buchprojekt\Tools\20100725%20Controllinginstrum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ne Posten"/>
      <sheetName val="OP-Diagramm"/>
      <sheetName val="Angebote"/>
      <sheetName val="Angebote Pivot"/>
      <sheetName val="Aufträge"/>
      <sheetName val="Auswertung Aufträge"/>
      <sheetName val="Angebots Auftragscontrolling"/>
      <sheetName val="Anlagencontr"/>
      <sheetName val="Bank"/>
      <sheetName val="Personal"/>
      <sheetName val="Kennzahlen"/>
      <sheetName val="Inventurrückrechnung"/>
      <sheetName val="Sollkosten Var 1"/>
      <sheetName val="Sollkosten Var 2 inkl Abw."/>
      <sheetName val="Personal RSt einfachst"/>
      <sheetName val="Cash Management"/>
      <sheetName val="STRAT INSTRUMENTE"/>
      <sheetName val="Strategische Bilanz"/>
      <sheetName val="Strategische Bilanz Basis"/>
      <sheetName val="StärkenSchwächen SGF1"/>
      <sheetName val="ChancenRisiken SGF1"/>
      <sheetName val="Zusammenfassung"/>
      <sheetName val="Stärken-Schwächen-Diagramm"/>
      <sheetName val="Chancen-Risiken-Diagramm"/>
      <sheetName val="Diagramm-Daten SGF1"/>
      <sheetName val="Portfolio"/>
      <sheetName val="MIS Zusammenstell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PageLayoutView="0" workbookViewId="0" topLeftCell="A1">
      <selection activeCell="AB5" sqref="AB5"/>
    </sheetView>
  </sheetViews>
  <sheetFormatPr defaultColWidth="11.421875" defaultRowHeight="12.75"/>
  <cols>
    <col min="1" max="1" width="15.00390625" style="0" customWidth="1"/>
    <col min="2" max="2" width="3.421875" style="2" bestFit="1" customWidth="1"/>
    <col min="3" max="3" width="4.140625" style="2" bestFit="1" customWidth="1"/>
    <col min="4" max="4" width="6.140625" style="2" bestFit="1" customWidth="1"/>
    <col min="5" max="26" width="4.00390625" style="0" customWidth="1"/>
  </cols>
  <sheetData>
    <row r="1" ht="26.25">
      <c r="A1" s="1" t="s">
        <v>0</v>
      </c>
    </row>
    <row r="2" ht="18">
      <c r="A2" s="3" t="s">
        <v>1</v>
      </c>
    </row>
    <row r="3" ht="6.75" customHeight="1">
      <c r="A3" s="3"/>
    </row>
    <row r="4" spans="2:26" ht="12.75">
      <c r="B4" s="4"/>
      <c r="C4" s="4"/>
      <c r="D4" s="5"/>
      <c r="E4" s="6" t="s">
        <v>2</v>
      </c>
      <c r="F4" s="7"/>
      <c r="G4" s="7"/>
      <c r="H4" s="7"/>
      <c r="I4" s="7"/>
      <c r="J4" s="7"/>
      <c r="K4" s="7"/>
      <c r="L4" s="7"/>
      <c r="M4" s="7"/>
      <c r="N4" s="7"/>
      <c r="O4" s="8"/>
      <c r="P4" s="6" t="s">
        <v>3</v>
      </c>
      <c r="Q4" s="7"/>
      <c r="R4" s="7"/>
      <c r="S4" s="7"/>
      <c r="T4" s="7"/>
      <c r="U4" s="7"/>
      <c r="V4" s="7"/>
      <c r="W4" s="7"/>
      <c r="X4" s="7"/>
      <c r="Y4" s="7"/>
      <c r="Z4" s="8"/>
    </row>
    <row r="5" spans="2:26" ht="12.75">
      <c r="B5" s="9" t="s">
        <v>4</v>
      </c>
      <c r="C5" s="9" t="s">
        <v>5</v>
      </c>
      <c r="D5" s="10" t="s">
        <v>6</v>
      </c>
      <c r="E5" s="11">
        <v>100</v>
      </c>
      <c r="F5" s="12">
        <v>90</v>
      </c>
      <c r="G5" s="12">
        <v>80</v>
      </c>
      <c r="H5" s="12">
        <v>70</v>
      </c>
      <c r="I5" s="12">
        <v>60</v>
      </c>
      <c r="J5" s="12">
        <v>50</v>
      </c>
      <c r="K5" s="12">
        <v>40</v>
      </c>
      <c r="L5" s="12">
        <v>30</v>
      </c>
      <c r="M5" s="12">
        <v>20</v>
      </c>
      <c r="N5" s="12">
        <v>10</v>
      </c>
      <c r="O5" s="13">
        <v>0</v>
      </c>
      <c r="P5" s="11">
        <v>100</v>
      </c>
      <c r="Q5" s="12">
        <v>90</v>
      </c>
      <c r="R5" s="12">
        <v>80</v>
      </c>
      <c r="S5" s="12">
        <v>70</v>
      </c>
      <c r="T5" s="12">
        <v>60</v>
      </c>
      <c r="U5" s="12">
        <v>50</v>
      </c>
      <c r="V5" s="12">
        <v>40</v>
      </c>
      <c r="W5" s="12">
        <v>30</v>
      </c>
      <c r="X5" s="12">
        <v>20</v>
      </c>
      <c r="Y5" s="12">
        <v>10</v>
      </c>
      <c r="Z5" s="13">
        <v>0</v>
      </c>
    </row>
    <row r="6" spans="2:26" ht="12.75"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6" t="s">
        <v>7</v>
      </c>
      <c r="B7" s="14">
        <f>SUM(B9:B17)/5</f>
        <v>46.25</v>
      </c>
      <c r="C7" s="2">
        <f>B7+(100-D7)</f>
        <v>94.91666666666667</v>
      </c>
      <c r="D7" s="14">
        <f>SUM(D9:D17)/5</f>
        <v>51.33333333333333</v>
      </c>
      <c r="E7">
        <f>IF(B7&gt;95,"X","")</f>
      </c>
      <c r="F7">
        <f>IF(B7&gt;85,"X","")</f>
      </c>
      <c r="G7">
        <f>IF(B7&gt;75,"X","")</f>
      </c>
      <c r="H7">
        <f>IF(B7&gt;65,"X","")</f>
      </c>
      <c r="I7">
        <f>IF(B7&gt;55,"X","")</f>
      </c>
      <c r="J7" t="str">
        <f>IF(B7&gt;45,"X","")</f>
        <v>X</v>
      </c>
      <c r="K7" t="str">
        <f>IF(B7&gt;35,"X","")</f>
        <v>X</v>
      </c>
      <c r="L7" t="str">
        <f>IF(B7&gt;25,"X","")</f>
        <v>X</v>
      </c>
      <c r="M7" t="str">
        <f>IF(B7&gt;15,"X","")</f>
        <v>X</v>
      </c>
      <c r="N7" t="str">
        <f>IF(B7&gt;5,"X","")</f>
        <v>X</v>
      </c>
      <c r="O7" t="str">
        <f>IF(B7&gt;-1,"X","")</f>
        <v>X</v>
      </c>
      <c r="P7" s="17">
        <f>IF(D7&gt;95,"X","")</f>
      </c>
      <c r="Q7" s="17">
        <f>IF(D7&gt;85,"X","")</f>
      </c>
      <c r="R7" s="17">
        <f>IF(D7&gt;75,"X","")</f>
      </c>
      <c r="S7" s="17">
        <f>IF(D7&gt;65,"X","")</f>
      </c>
      <c r="T7" s="17">
        <f>IF(D7&gt;55,"X","")</f>
      </c>
      <c r="U7" s="17" t="str">
        <f>IF(D7&gt;45,"X","")</f>
        <v>X</v>
      </c>
      <c r="V7" s="17" t="str">
        <f>IF(D7&gt;35,"X","")</f>
        <v>X</v>
      </c>
      <c r="W7" s="17" t="str">
        <f>IF(D7&gt;25,"X","")</f>
        <v>X</v>
      </c>
      <c r="X7" s="17" t="str">
        <f>IF(D7&gt;15,"X","")</f>
        <v>X</v>
      </c>
      <c r="Y7" s="17" t="str">
        <f>IF(D7&gt;5,"X","")</f>
        <v>X</v>
      </c>
      <c r="Z7" s="17" t="str">
        <f>IF(D7&gt;-1,"X","")</f>
        <v>X</v>
      </c>
    </row>
    <row r="8" spans="2:26" ht="12.75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t="s">
        <v>8</v>
      </c>
      <c r="B9" s="2">
        <f>'Strategische Bilanz Basis'!F5</f>
        <v>50</v>
      </c>
      <c r="C9" s="2">
        <f>B9+(100-D9)</f>
        <v>70</v>
      </c>
      <c r="D9" s="2">
        <f>'Strategische Bilanz Basis'!H5</f>
        <v>80</v>
      </c>
      <c r="E9">
        <f>IF(B9&gt;95,"X","")</f>
      </c>
      <c r="F9">
        <f>IF(B9&gt;85,"X","")</f>
      </c>
      <c r="G9">
        <f>IF(B9&gt;75,"X","")</f>
      </c>
      <c r="H9">
        <f>IF(B9&gt;65,"X","")</f>
      </c>
      <c r="I9">
        <f>IF(B9&gt;55,"X","")</f>
      </c>
      <c r="J9" t="str">
        <f>IF(B9&gt;45,"X","")</f>
        <v>X</v>
      </c>
      <c r="K9" t="str">
        <f>IF(B9&gt;35,"X","")</f>
        <v>X</v>
      </c>
      <c r="L9" t="str">
        <f>IF(B9&gt;25,"X","")</f>
        <v>X</v>
      </c>
      <c r="M9" t="str">
        <f>IF(B9&gt;15,"X","")</f>
        <v>X</v>
      </c>
      <c r="N9" t="str">
        <f>IF(B9&gt;5,"X","")</f>
        <v>X</v>
      </c>
      <c r="O9" t="str">
        <f>IF(B9&gt;-1,"X","")</f>
        <v>X</v>
      </c>
      <c r="P9" s="17">
        <f>IF(D9&gt;95,"X","")</f>
      </c>
      <c r="Q9" s="17">
        <f>IF(D9&gt;85,"X","")</f>
      </c>
      <c r="R9" s="17" t="str">
        <f>IF(D9&gt;75,"X","")</f>
        <v>X</v>
      </c>
      <c r="S9" s="17" t="str">
        <f>IF(D9&gt;65,"X","")</f>
        <v>X</v>
      </c>
      <c r="T9" s="17" t="str">
        <f>IF(D9&gt;55,"X","")</f>
        <v>X</v>
      </c>
      <c r="U9" s="17" t="str">
        <f>IF(D9&gt;45,"X","")</f>
        <v>X</v>
      </c>
      <c r="V9" s="17" t="str">
        <f>IF(D9&gt;35,"X","")</f>
        <v>X</v>
      </c>
      <c r="W9" s="17" t="str">
        <f>IF(D9&gt;25,"X","")</f>
        <v>X</v>
      </c>
      <c r="X9" s="17" t="str">
        <f>IF(D9&gt;15,"X","")</f>
        <v>X</v>
      </c>
      <c r="Y9" s="17" t="str">
        <f>IF(D9&gt;5,"X","")</f>
        <v>X</v>
      </c>
      <c r="Z9" s="17" t="str">
        <f>IF(D9&gt;-1,"X","")</f>
        <v>X</v>
      </c>
    </row>
    <row r="11" spans="1:26" ht="12.75">
      <c r="A11" t="s">
        <v>9</v>
      </c>
      <c r="B11" s="2">
        <f>'Strategische Bilanz Basis'!F12</f>
        <v>50</v>
      </c>
      <c r="C11" s="2">
        <f>B11+(100-D11)</f>
        <v>100</v>
      </c>
      <c r="D11" s="2">
        <f>'Strategische Bilanz Basis'!H12</f>
        <v>50</v>
      </c>
      <c r="E11">
        <f>IF(B11&gt;95,"X","")</f>
      </c>
      <c r="F11">
        <f>IF(B11&gt;85,"X","")</f>
      </c>
      <c r="G11">
        <f>IF(B11&gt;75,"X","")</f>
      </c>
      <c r="H11">
        <f>IF(B11&gt;65,"X","")</f>
      </c>
      <c r="I11">
        <f>IF(B11&gt;55,"X","")</f>
      </c>
      <c r="J11" t="str">
        <f>IF(B11&gt;45,"X","")</f>
        <v>X</v>
      </c>
      <c r="K11" t="str">
        <f>IF(B11&gt;35,"X","")</f>
        <v>X</v>
      </c>
      <c r="L11" t="str">
        <f>IF(B11&gt;25,"X","")</f>
        <v>X</v>
      </c>
      <c r="M11" t="str">
        <f>IF(B11&gt;15,"X","")</f>
        <v>X</v>
      </c>
      <c r="N11" t="str">
        <f>IF(B11&gt;5,"X","")</f>
        <v>X</v>
      </c>
      <c r="O11" t="str">
        <f>IF(B11&gt;-1,"X","")</f>
        <v>X</v>
      </c>
      <c r="P11" s="17">
        <f>IF(D11&gt;95,"X","")</f>
      </c>
      <c r="Q11" s="17">
        <f>IF(D11&gt;85,"X","")</f>
      </c>
      <c r="R11" s="17">
        <f>IF(D11&gt;75,"X","")</f>
      </c>
      <c r="S11" s="17">
        <f>IF(D11&gt;65,"X","")</f>
      </c>
      <c r="T11" s="17">
        <f>IF(D11&gt;55,"X","")</f>
      </c>
      <c r="U11" s="17" t="str">
        <f>IF(D11&gt;45,"X","")</f>
        <v>X</v>
      </c>
      <c r="V11" s="17" t="str">
        <f>IF(D11&gt;35,"X","")</f>
        <v>X</v>
      </c>
      <c r="W11" s="17" t="str">
        <f>IF(D11&gt;25,"X","")</f>
        <v>X</v>
      </c>
      <c r="X11" s="17" t="str">
        <f>IF(D11&gt;15,"X","")</f>
        <v>X</v>
      </c>
      <c r="Y11" s="17" t="str">
        <f>IF(D11&gt;5,"X","")</f>
        <v>X</v>
      </c>
      <c r="Z11" s="17" t="str">
        <f>IF(D11&gt;-1,"X","")</f>
        <v>X</v>
      </c>
    </row>
    <row r="13" spans="1:26" ht="12.75">
      <c r="A13" t="s">
        <v>10</v>
      </c>
      <c r="B13" s="2">
        <f>'Strategische Bilanz Basis'!F17</f>
        <v>65</v>
      </c>
      <c r="C13" s="2">
        <f>B13+(100-D13)</f>
        <v>145</v>
      </c>
      <c r="D13" s="2">
        <f>'Strategische Bilanz Basis'!H17</f>
        <v>20</v>
      </c>
      <c r="E13">
        <f>IF(B13&gt;95,"X","")</f>
      </c>
      <c r="F13">
        <f>IF(B13&gt;85,"X","")</f>
      </c>
      <c r="G13">
        <f>IF(B13&gt;75,"X","")</f>
      </c>
      <c r="H13">
        <f>IF(B13&gt;65,"X","")</f>
      </c>
      <c r="I13" t="str">
        <f>IF(B13&gt;55,"X","")</f>
        <v>X</v>
      </c>
      <c r="J13" t="str">
        <f>IF(B13&gt;45,"X","")</f>
        <v>X</v>
      </c>
      <c r="K13" t="str">
        <f>IF(B13&gt;35,"X","")</f>
        <v>X</v>
      </c>
      <c r="L13" t="str">
        <f>IF(B13&gt;25,"X","")</f>
        <v>X</v>
      </c>
      <c r="M13" t="str">
        <f>IF(B13&gt;15,"X","")</f>
        <v>X</v>
      </c>
      <c r="N13" t="str">
        <f>IF(B13&gt;5,"X","")</f>
        <v>X</v>
      </c>
      <c r="O13" t="str">
        <f>IF(B13&gt;-1,"X","")</f>
        <v>X</v>
      </c>
      <c r="P13" s="17">
        <f>IF(D13&gt;95,"X","")</f>
      </c>
      <c r="Q13" s="17">
        <f>IF(D13&gt;85,"X","")</f>
      </c>
      <c r="R13" s="17">
        <f>IF(D13&gt;75,"X","")</f>
      </c>
      <c r="S13" s="17">
        <f>IF(D13&gt;65,"X","")</f>
      </c>
      <c r="T13" s="17">
        <f>IF(D13&gt;55,"X","")</f>
      </c>
      <c r="U13" s="17">
        <f>IF(D13&gt;45,"X","")</f>
      </c>
      <c r="V13" s="17">
        <f>IF(D13&gt;35,"X","")</f>
      </c>
      <c r="W13" s="17">
        <f>IF(D13&gt;25,"X","")</f>
      </c>
      <c r="X13" s="17" t="str">
        <f>IF(D13&gt;15,"X","")</f>
        <v>X</v>
      </c>
      <c r="Y13" s="17" t="str">
        <f>IF(D13&gt;5,"X","")</f>
        <v>X</v>
      </c>
      <c r="Z13" s="17" t="str">
        <f>IF(D13&gt;-1,"X","")</f>
        <v>X</v>
      </c>
    </row>
    <row r="15" spans="1:26" ht="12.75">
      <c r="A15" t="s">
        <v>11</v>
      </c>
      <c r="B15" s="2">
        <f>'Strategische Bilanz Basis'!F22</f>
        <v>26.25</v>
      </c>
      <c r="C15" s="2">
        <f>B15+(100-D15)</f>
        <v>79.58333333333334</v>
      </c>
      <c r="D15" s="2">
        <f>'Strategische Bilanz Basis'!H22</f>
        <v>46.666666666666664</v>
      </c>
      <c r="E15">
        <f>IF(B15&gt;95,"X","")</f>
      </c>
      <c r="F15">
        <f>IF(B15&gt;85,"X","")</f>
      </c>
      <c r="G15">
        <f>IF(B15&gt;75,"X","")</f>
      </c>
      <c r="H15">
        <f>IF(B15&gt;65,"X","")</f>
      </c>
      <c r="I15">
        <f>IF(B15&gt;55,"X","")</f>
      </c>
      <c r="J15">
        <f>IF(B15&gt;45,"X","")</f>
      </c>
      <c r="K15">
        <f>IF(B15&gt;35,"X","")</f>
      </c>
      <c r="L15" t="str">
        <f>IF(B15&gt;25,"X","")</f>
        <v>X</v>
      </c>
      <c r="M15" t="str">
        <f>IF(B15&gt;15,"X","")</f>
        <v>X</v>
      </c>
      <c r="N15" t="str">
        <f>IF(B15&gt;5,"X","")</f>
        <v>X</v>
      </c>
      <c r="O15" t="str">
        <f>IF(B15&gt;-1,"X","")</f>
        <v>X</v>
      </c>
      <c r="P15" s="17">
        <f>IF(D15&gt;95,"X","")</f>
      </c>
      <c r="Q15" s="17">
        <f>IF(D15&gt;85,"X","")</f>
      </c>
      <c r="R15" s="17">
        <f>IF(D15&gt;75,"X","")</f>
      </c>
      <c r="S15" s="17">
        <f>IF(D15&gt;65,"X","")</f>
      </c>
      <c r="T15" s="17">
        <f>IF(D15&gt;55,"X","")</f>
      </c>
      <c r="U15" s="17" t="str">
        <f>IF(D15&gt;45,"X","")</f>
        <v>X</v>
      </c>
      <c r="V15" s="17" t="str">
        <f>IF(D15&gt;35,"X","")</f>
        <v>X</v>
      </c>
      <c r="W15" s="17" t="str">
        <f>IF(D15&gt;25,"X","")</f>
        <v>X</v>
      </c>
      <c r="X15" s="17" t="str">
        <f>IF(D15&gt;15,"X","")</f>
        <v>X</v>
      </c>
      <c r="Y15" s="17" t="str">
        <f>IF(D15&gt;5,"X","")</f>
        <v>X</v>
      </c>
      <c r="Z15" s="17" t="str">
        <f>IF(D15&gt;-1,"X","")</f>
        <v>X</v>
      </c>
    </row>
    <row r="17" spans="1:26" ht="12.75">
      <c r="A17" t="s">
        <v>12</v>
      </c>
      <c r="B17" s="2">
        <f>'Strategische Bilanz Basis'!F31</f>
        <v>40</v>
      </c>
      <c r="C17" s="2">
        <f>B17+(100-D17)</f>
        <v>80</v>
      </c>
      <c r="D17" s="2">
        <f>'Strategische Bilanz Basis'!H31</f>
        <v>60</v>
      </c>
      <c r="E17">
        <f>IF(B17&gt;95,"X","")</f>
      </c>
      <c r="F17">
        <f>IF(B17&gt;85,"X","")</f>
      </c>
      <c r="G17">
        <f>IF(B17&gt;75,"X","")</f>
      </c>
      <c r="H17">
        <f>IF(B17&gt;65,"X","")</f>
      </c>
      <c r="I17">
        <f>IF(B17&gt;55,"X","")</f>
      </c>
      <c r="J17">
        <f>IF(B17&gt;45,"X","")</f>
      </c>
      <c r="K17" t="str">
        <f>IF(B17&gt;35,"X","")</f>
        <v>X</v>
      </c>
      <c r="L17" t="str">
        <f>IF(B17&gt;25,"X","")</f>
        <v>X</v>
      </c>
      <c r="M17" t="str">
        <f>IF(B17&gt;15,"X","")</f>
        <v>X</v>
      </c>
      <c r="N17" t="str">
        <f>IF(B17&gt;5,"X","")</f>
        <v>X</v>
      </c>
      <c r="O17" t="str">
        <f>IF(B17&gt;-1,"X","")</f>
        <v>X</v>
      </c>
      <c r="P17" s="17">
        <f>IF(D17&gt;95,"X","")</f>
      </c>
      <c r="Q17" s="17">
        <f>IF(D17&gt;85,"X","")</f>
      </c>
      <c r="R17" s="17">
        <f>IF(D17&gt;75,"X","")</f>
      </c>
      <c r="S17" s="17">
        <f>IF(D17&gt;65,"X","")</f>
      </c>
      <c r="T17" s="17" t="str">
        <f>IF(D17&gt;55,"X","")</f>
        <v>X</v>
      </c>
      <c r="U17" s="17" t="str">
        <f>IF(D17&gt;45,"X","")</f>
        <v>X</v>
      </c>
      <c r="V17" s="17" t="str">
        <f>IF(D17&gt;35,"X","")</f>
        <v>X</v>
      </c>
      <c r="W17" s="17" t="str">
        <f>IF(D17&gt;25,"X","")</f>
        <v>X</v>
      </c>
      <c r="X17" s="17" t="str">
        <f>IF(D17&gt;15,"X","")</f>
        <v>X</v>
      </c>
      <c r="Y17" s="17" t="str">
        <f>IF(D17&gt;5,"X","")</f>
        <v>X</v>
      </c>
      <c r="Z17" s="17" t="str">
        <f>IF(D17&gt;-1,"X","")</f>
        <v>X</v>
      </c>
    </row>
    <row r="19" spans="1:26" ht="12.75">
      <c r="A19" s="16" t="s">
        <v>13</v>
      </c>
      <c r="B19" s="2">
        <f>SUM(B21:B29)/5</f>
        <v>35.7</v>
      </c>
      <c r="C19" s="2">
        <f>B19+(100-D19)</f>
        <v>79.2</v>
      </c>
      <c r="D19" s="2">
        <f>SUM(D21:D29)/5</f>
        <v>56.5</v>
      </c>
      <c r="E19">
        <f>IF(B19&gt;95,"X","")</f>
      </c>
      <c r="F19">
        <f>IF(B19&gt;85,"X","")</f>
      </c>
      <c r="G19">
        <f>IF(B19&gt;75,"X","")</f>
      </c>
      <c r="H19">
        <f>IF(B19&gt;65,"X","")</f>
      </c>
      <c r="I19">
        <f>IF(B19&gt;55,"X","")</f>
      </c>
      <c r="J19">
        <f>IF(B19&gt;45,"X","")</f>
      </c>
      <c r="K19" t="str">
        <f>IF(B19&gt;35,"X","")</f>
        <v>X</v>
      </c>
      <c r="L19" t="str">
        <f>IF(B19&gt;25,"X","")</f>
        <v>X</v>
      </c>
      <c r="M19" t="str">
        <f>IF(B19&gt;15,"X","")</f>
        <v>X</v>
      </c>
      <c r="N19" t="str">
        <f>IF(B19&gt;5,"X","")</f>
        <v>X</v>
      </c>
      <c r="O19" t="str">
        <f>IF(B19&gt;-1,"X","")</f>
        <v>X</v>
      </c>
      <c r="P19" s="17">
        <f>IF(D19&gt;95,"X","")</f>
      </c>
      <c r="Q19" s="17">
        <f>IF(D19&gt;85,"X","")</f>
      </c>
      <c r="R19" s="17">
        <f>IF(D19&gt;75,"X","")</f>
      </c>
      <c r="S19" s="17">
        <f>IF(D19&gt;65,"X","")</f>
      </c>
      <c r="T19" s="17" t="str">
        <f>IF(D19&gt;55,"X","")</f>
        <v>X</v>
      </c>
      <c r="U19" s="17" t="str">
        <f>IF(D19&gt;45,"X","")</f>
        <v>X</v>
      </c>
      <c r="V19" s="17" t="str">
        <f>IF(D19&gt;35,"X","")</f>
        <v>X</v>
      </c>
      <c r="W19" s="17" t="str">
        <f>IF(D19&gt;25,"X","")</f>
        <v>X</v>
      </c>
      <c r="X19" s="17" t="str">
        <f>IF(D19&gt;15,"X","")</f>
        <v>X</v>
      </c>
      <c r="Y19" s="17" t="str">
        <f>IF(D19&gt;5,"X","")</f>
        <v>X</v>
      </c>
      <c r="Z19" s="17" t="str">
        <f>IF(D19&gt;-1,"X","")</f>
        <v>X</v>
      </c>
    </row>
    <row r="21" spans="1:26" ht="12.75">
      <c r="A21" t="s">
        <v>14</v>
      </c>
      <c r="B21" s="2">
        <f>'Strategische Bilanz Basis'!F36</f>
        <v>50</v>
      </c>
      <c r="C21" s="2">
        <f>B21+(100-D21)</f>
        <v>75</v>
      </c>
      <c r="D21" s="2">
        <f>'Strategische Bilanz Basis'!H36</f>
        <v>75</v>
      </c>
      <c r="E21">
        <f>IF(B21&gt;95,"X","")</f>
      </c>
      <c r="F21">
        <f>IF(B21&gt;85,"X","")</f>
      </c>
      <c r="G21">
        <f>IF(B21&gt;75,"X","")</f>
      </c>
      <c r="H21">
        <f>IF(B21&gt;65,"X","")</f>
      </c>
      <c r="I21">
        <f>IF(B21&gt;55,"X","")</f>
      </c>
      <c r="J21" t="str">
        <f>IF(B21&gt;45,"X","")</f>
        <v>X</v>
      </c>
      <c r="K21" t="str">
        <f>IF(B21&gt;35,"X","")</f>
        <v>X</v>
      </c>
      <c r="L21" t="str">
        <f>IF(B21&gt;25,"X","")</f>
        <v>X</v>
      </c>
      <c r="M21" t="str">
        <f>IF(B21&gt;15,"X","")</f>
        <v>X</v>
      </c>
      <c r="N21" t="str">
        <f>IF(B21&gt;5,"X","")</f>
        <v>X</v>
      </c>
      <c r="O21" t="str">
        <f>IF(B21&gt;-1,"X","")</f>
        <v>X</v>
      </c>
      <c r="P21" s="17">
        <f>IF(D21&gt;95,"X","")</f>
      </c>
      <c r="Q21" s="17">
        <f>IF(D21&gt;85,"X","")</f>
      </c>
      <c r="R21" s="17">
        <f>IF(D21&gt;75,"X","")</f>
      </c>
      <c r="S21" s="17" t="str">
        <f>IF(D21&gt;65,"X","")</f>
        <v>X</v>
      </c>
      <c r="T21" s="17" t="str">
        <f>IF(D21&gt;55,"X","")</f>
        <v>X</v>
      </c>
      <c r="U21" s="17" t="str">
        <f>IF(D21&gt;45,"X","")</f>
        <v>X</v>
      </c>
      <c r="V21" s="17" t="str">
        <f>IF(D21&gt;35,"X","")</f>
        <v>X</v>
      </c>
      <c r="W21" s="17" t="str">
        <f>IF(D21&gt;25,"X","")</f>
        <v>X</v>
      </c>
      <c r="X21" s="17" t="str">
        <f>IF(D21&gt;15,"X","")</f>
        <v>X</v>
      </c>
      <c r="Y21" s="17" t="str">
        <f>IF(D21&gt;5,"X","")</f>
        <v>X</v>
      </c>
      <c r="Z21" s="17" t="str">
        <f>IF(D21&gt;-1,"X","")</f>
        <v>X</v>
      </c>
    </row>
    <row r="23" spans="1:26" ht="12.75">
      <c r="A23" t="s">
        <v>15</v>
      </c>
      <c r="B23" s="2">
        <f>'Strategische Bilanz Basis'!F43</f>
        <v>46</v>
      </c>
      <c r="C23" s="2">
        <f>B23+(100-D23)</f>
        <v>136</v>
      </c>
      <c r="D23" s="2">
        <f>'Strategische Bilanz Basis'!H43</f>
        <v>10</v>
      </c>
      <c r="E23">
        <f>IF(B23&gt;95,"X","")</f>
      </c>
      <c r="F23">
        <f>IF(B23&gt;85,"X","")</f>
      </c>
      <c r="G23">
        <f>IF(B23&gt;75,"X","")</f>
      </c>
      <c r="H23">
        <f>IF(B23&gt;65,"X","")</f>
      </c>
      <c r="I23">
        <f>IF(B23&gt;55,"X","")</f>
      </c>
      <c r="J23" t="str">
        <f>IF(B23&gt;45,"X","")</f>
        <v>X</v>
      </c>
      <c r="K23" t="str">
        <f>IF(B23&gt;35,"X","")</f>
        <v>X</v>
      </c>
      <c r="L23" t="str">
        <f>IF(B23&gt;25,"X","")</f>
        <v>X</v>
      </c>
      <c r="M23" t="str">
        <f>IF(B23&gt;15,"X","")</f>
        <v>X</v>
      </c>
      <c r="N23" t="str">
        <f>IF(B23&gt;5,"X","")</f>
        <v>X</v>
      </c>
      <c r="O23" t="str">
        <f>IF(B23&gt;-1,"X","")</f>
        <v>X</v>
      </c>
      <c r="P23" s="17">
        <f>IF(D23&gt;95,"X","")</f>
      </c>
      <c r="Q23" s="17">
        <f>IF(D23&gt;85,"X","")</f>
      </c>
      <c r="R23" s="17">
        <f>IF(D23&gt;75,"X","")</f>
      </c>
      <c r="S23" s="17">
        <f>IF(D23&gt;65,"X","")</f>
      </c>
      <c r="T23" s="17">
        <f>IF(D23&gt;55,"X","")</f>
      </c>
      <c r="U23" s="17">
        <f>IF(D23&gt;45,"X","")</f>
      </c>
      <c r="V23" s="17">
        <f>IF(D23&gt;35,"X","")</f>
      </c>
      <c r="W23" s="17">
        <f>IF(D23&gt;25,"X","")</f>
      </c>
      <c r="X23" s="17">
        <f>IF(D23&gt;15,"X","")</f>
      </c>
      <c r="Y23" s="17" t="str">
        <f>IF(D23&gt;5,"X","")</f>
        <v>X</v>
      </c>
      <c r="Z23" s="17" t="str">
        <f>IF(D23&gt;-1,"X","")</f>
        <v>X</v>
      </c>
    </row>
    <row r="25" spans="1:26" ht="12.75">
      <c r="A25" t="s">
        <v>16</v>
      </c>
      <c r="B25" s="2">
        <f>'Strategische Bilanz Basis'!F51</f>
        <v>10</v>
      </c>
      <c r="C25" s="2">
        <f>B25+(100-D25)</f>
        <v>42.5</v>
      </c>
      <c r="D25" s="2">
        <f>'Strategische Bilanz Basis'!H51</f>
        <v>67.5</v>
      </c>
      <c r="E25">
        <f>IF(B25&gt;95,"X","")</f>
      </c>
      <c r="F25">
        <f>IF(B25&gt;85,"X","")</f>
      </c>
      <c r="G25">
        <f>IF(B25&gt;75,"X","")</f>
      </c>
      <c r="H25">
        <f>IF(B25&gt;65,"X","")</f>
      </c>
      <c r="I25">
        <f>IF(B25&gt;55,"X","")</f>
      </c>
      <c r="J25">
        <f>IF(B25&gt;45,"X","")</f>
      </c>
      <c r="K25">
        <f>IF(B25&gt;35,"X","")</f>
      </c>
      <c r="L25">
        <f>IF(B25&gt;25,"X","")</f>
      </c>
      <c r="M25">
        <f>IF(B25&gt;15,"X","")</f>
      </c>
      <c r="N25" t="str">
        <f>IF(B25&gt;5,"X","")</f>
        <v>X</v>
      </c>
      <c r="O25" t="str">
        <f>IF(B25&gt;-1,"X","")</f>
        <v>X</v>
      </c>
      <c r="P25" s="17">
        <f>IF(D25&gt;95,"X","")</f>
      </c>
      <c r="Q25" s="17">
        <f>IF(D25&gt;85,"X","")</f>
      </c>
      <c r="R25" s="17">
        <f>IF(D25&gt;75,"X","")</f>
      </c>
      <c r="S25" s="17" t="str">
        <f>IF(D25&gt;65,"X","")</f>
        <v>X</v>
      </c>
      <c r="T25" s="17" t="str">
        <f>IF(D25&gt;55,"X","")</f>
        <v>X</v>
      </c>
      <c r="U25" s="17" t="str">
        <f>IF(D25&gt;45,"X","")</f>
        <v>X</v>
      </c>
      <c r="V25" s="17" t="str">
        <f>IF(D25&gt;35,"X","")</f>
        <v>X</v>
      </c>
      <c r="W25" s="17" t="str">
        <f>IF(D25&gt;25,"X","")</f>
        <v>X</v>
      </c>
      <c r="X25" s="17" t="str">
        <f>IF(D25&gt;15,"X","")</f>
        <v>X</v>
      </c>
      <c r="Y25" s="17" t="str">
        <f>IF(D25&gt;5,"X","")</f>
        <v>X</v>
      </c>
      <c r="Z25" s="17" t="str">
        <f>IF(D25&gt;-1,"X","")</f>
        <v>X</v>
      </c>
    </row>
    <row r="27" spans="1:26" ht="12.75">
      <c r="A27" t="s">
        <v>17</v>
      </c>
      <c r="B27" s="2">
        <f>'Strategische Bilanz Basis'!F58</f>
        <v>52.5</v>
      </c>
      <c r="C27" s="2">
        <f>B27+(100-D27)</f>
        <v>82.5</v>
      </c>
      <c r="D27" s="2">
        <f>'Strategische Bilanz Basis'!H58</f>
        <v>70</v>
      </c>
      <c r="E27">
        <f>IF(B27&gt;95,"X","")</f>
      </c>
      <c r="F27">
        <f>IF(B27&gt;85,"X","")</f>
      </c>
      <c r="G27">
        <f>IF(B27&gt;75,"X","")</f>
      </c>
      <c r="H27">
        <f>IF(B27&gt;65,"X","")</f>
      </c>
      <c r="I27">
        <f>IF(B27&gt;55,"X","")</f>
      </c>
      <c r="J27" t="str">
        <f>IF(B27&gt;45,"X","")</f>
        <v>X</v>
      </c>
      <c r="K27" t="str">
        <f>IF(B27&gt;35,"X","")</f>
        <v>X</v>
      </c>
      <c r="L27" t="str">
        <f>IF(B27&gt;25,"X","")</f>
        <v>X</v>
      </c>
      <c r="M27" t="str">
        <f>IF(B27&gt;15,"X","")</f>
        <v>X</v>
      </c>
      <c r="N27" t="str">
        <f>IF(B27&gt;5,"X","")</f>
        <v>X</v>
      </c>
      <c r="O27" t="str">
        <f>IF(B27&gt;-1,"X","")</f>
        <v>X</v>
      </c>
      <c r="P27" s="17">
        <f>IF(D27&gt;95,"X","")</f>
      </c>
      <c r="Q27" s="17">
        <f>IF(D27&gt;85,"X","")</f>
      </c>
      <c r="R27" s="17">
        <f>IF(D27&gt;75,"X","")</f>
      </c>
      <c r="S27" s="17" t="str">
        <f>IF(D27&gt;65,"X","")</f>
        <v>X</v>
      </c>
      <c r="T27" s="17" t="str">
        <f>IF(D27&gt;55,"X","")</f>
        <v>X</v>
      </c>
      <c r="U27" s="17" t="str">
        <f>IF(D27&gt;45,"X","")</f>
        <v>X</v>
      </c>
      <c r="V27" s="17" t="str">
        <f>IF(D27&gt;35,"X","")</f>
        <v>X</v>
      </c>
      <c r="W27" s="17" t="str">
        <f>IF(D27&gt;25,"X","")</f>
        <v>X</v>
      </c>
      <c r="X27" s="17" t="str">
        <f>IF(D27&gt;15,"X","")</f>
        <v>X</v>
      </c>
      <c r="Y27" s="17" t="str">
        <f>IF(D27&gt;5,"X","")</f>
        <v>X</v>
      </c>
      <c r="Z27" s="17" t="str">
        <f>IF(D27&gt;-1,"X","")</f>
        <v>X</v>
      </c>
    </row>
    <row r="29" spans="1:26" ht="12.75">
      <c r="A29" t="s">
        <v>18</v>
      </c>
      <c r="B29" s="2">
        <f>'Strategische Bilanz Basis'!F66</f>
        <v>20</v>
      </c>
      <c r="C29" s="2">
        <f>B29+(100-D29)</f>
        <v>60</v>
      </c>
      <c r="D29" s="2">
        <f>'Strategische Bilanz Basis'!H66</f>
        <v>60</v>
      </c>
      <c r="E29">
        <f>IF(B29&gt;95,"X","")</f>
      </c>
      <c r="F29">
        <f>IF(B29&gt;85,"X","")</f>
      </c>
      <c r="G29">
        <f>IF(B29&gt;75,"X","")</f>
      </c>
      <c r="H29">
        <f>IF(B29&gt;65,"X","")</f>
      </c>
      <c r="I29">
        <f>IF(B29&gt;55,"X","")</f>
      </c>
      <c r="J29">
        <f>IF(B29&gt;45,"X","")</f>
      </c>
      <c r="K29">
        <f>IF(B29&gt;35,"X","")</f>
      </c>
      <c r="L29">
        <f>IF(B29&gt;25,"X","")</f>
      </c>
      <c r="M29" t="str">
        <f>IF(B29&gt;15,"X","")</f>
        <v>X</v>
      </c>
      <c r="N29" t="str">
        <f>IF(B29&gt;5,"X","")</f>
        <v>X</v>
      </c>
      <c r="O29" t="str">
        <f>IF(B29&gt;-1,"X","")</f>
        <v>X</v>
      </c>
      <c r="P29" s="17">
        <f>IF(D29&gt;95,"X","")</f>
      </c>
      <c r="Q29" s="17">
        <f>IF(D29&gt;85,"X","")</f>
      </c>
      <c r="R29" s="17">
        <f>IF(D29&gt;75,"X","")</f>
      </c>
      <c r="S29" s="17">
        <f>IF(D29&gt;65,"X","")</f>
      </c>
      <c r="T29" s="17" t="str">
        <f>IF(D29&gt;55,"X","")</f>
        <v>X</v>
      </c>
      <c r="U29" s="17" t="str">
        <f>IF(D29&gt;45,"X","")</f>
        <v>X</v>
      </c>
      <c r="V29" s="17" t="str">
        <f>IF(D29&gt;35,"X","")</f>
        <v>X</v>
      </c>
      <c r="W29" s="17" t="str">
        <f>IF(D29&gt;25,"X","")</f>
        <v>X</v>
      </c>
      <c r="X29" s="17" t="str">
        <f>IF(D29&gt;15,"X","")</f>
        <v>X</v>
      </c>
      <c r="Y29" s="17" t="str">
        <f>IF(D29&gt;5,"X","")</f>
        <v>X</v>
      </c>
      <c r="Z29" s="17" t="str">
        <f>IF(D29&gt;-1,"X","")</f>
        <v>X</v>
      </c>
    </row>
    <row r="31" spans="1:4" ht="12.75">
      <c r="A31" s="18" t="s">
        <v>19</v>
      </c>
      <c r="B31" s="19"/>
      <c r="C31" s="19">
        <f>MIN(C7:C29)</f>
        <v>42.5</v>
      </c>
      <c r="D31" s="19"/>
    </row>
  </sheetData>
  <sheetProtection/>
  <mergeCells count="2">
    <mergeCell ref="E4:O4"/>
    <mergeCell ref="P4:Z4"/>
  </mergeCells>
  <conditionalFormatting sqref="E9:O9 E17:O17 AA14 E15:O15 E13:O13 E21:O21 E23:O23 E25:O25 E27:O27 E11:O11 E29:O29">
    <cfRule type="cellIs" priority="5" dxfId="3" operator="equal" stopIfTrue="1">
      <formula>"X"</formula>
    </cfRule>
  </conditionalFormatting>
  <conditionalFormatting sqref="P9:Z9 P17:Z17 P15:Z15 P11:Z11 P13:Z13 P21:Z21 P23:Z23 P25:Z25 P27:Z27 P29:Z29">
    <cfRule type="cellIs" priority="4" dxfId="3" operator="equal" stopIfTrue="1">
      <formula>""</formula>
    </cfRule>
  </conditionalFormatting>
  <conditionalFormatting sqref="C7:C29">
    <cfRule type="cellIs" priority="3" dxfId="2" operator="equal" stopIfTrue="1">
      <formula>$C$31</formula>
    </cfRule>
  </conditionalFormatting>
  <conditionalFormatting sqref="E7:O7 E19:O19">
    <cfRule type="cellIs" priority="2" dxfId="0" operator="equal" stopIfTrue="1">
      <formula>"X"</formula>
    </cfRule>
  </conditionalFormatting>
  <conditionalFormatting sqref="P7:Z7 P19:Z19">
    <cfRule type="cellIs" priority="1" dxfId="0" operator="equal" stopIfTrue="1">
      <formula>""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&amp;C© orangecosmos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2.28125" style="0" customWidth="1"/>
    <col min="6" max="6" width="22.57421875" style="2" customWidth="1"/>
    <col min="7" max="7" width="7.140625" style="2" customWidth="1"/>
    <col min="8" max="8" width="21.57421875" style="2" customWidth="1"/>
  </cols>
  <sheetData>
    <row r="1" ht="26.25">
      <c r="A1" s="1" t="s">
        <v>20</v>
      </c>
    </row>
    <row r="2" spans="1:12" ht="15.75">
      <c r="A2" s="20"/>
      <c r="B2" s="20"/>
      <c r="C2" s="20"/>
      <c r="D2" s="20"/>
      <c r="E2" s="20"/>
      <c r="F2" s="21"/>
      <c r="G2" s="21"/>
      <c r="H2" s="21"/>
      <c r="I2" s="20"/>
      <c r="J2" s="20"/>
      <c r="K2" s="20"/>
      <c r="L2" s="20"/>
    </row>
    <row r="3" spans="1:8" ht="18">
      <c r="A3" s="20"/>
      <c r="F3" s="22" t="s">
        <v>21</v>
      </c>
      <c r="G3" s="21"/>
      <c r="H3" s="22" t="s">
        <v>22</v>
      </c>
    </row>
    <row r="4" ht="15.75">
      <c r="A4" s="20"/>
    </row>
    <row r="5" spans="1:8" ht="15.75">
      <c r="A5" s="20" t="s">
        <v>8</v>
      </c>
      <c r="F5" s="23">
        <f>AVERAGE(F6:F10)</f>
        <v>50</v>
      </c>
      <c r="H5" s="23">
        <f>AVERAGE(H6:H10)</f>
        <v>80</v>
      </c>
    </row>
    <row r="6" spans="1:8" ht="15.75">
      <c r="A6" s="20"/>
      <c r="B6" t="s">
        <v>23</v>
      </c>
      <c r="H6" s="2">
        <v>80</v>
      </c>
    </row>
    <row r="7" spans="1:6" ht="15.75">
      <c r="A7" s="20"/>
      <c r="B7" t="s">
        <v>24</v>
      </c>
      <c r="F7" s="2">
        <v>20</v>
      </c>
    </row>
    <row r="8" spans="1:6" ht="15.75">
      <c r="A8" s="20"/>
      <c r="B8" t="s">
        <v>25</v>
      </c>
      <c r="F8" s="2">
        <v>60</v>
      </c>
    </row>
    <row r="9" spans="1:6" ht="15.75">
      <c r="A9" s="20"/>
      <c r="B9" t="s">
        <v>26</v>
      </c>
      <c r="F9" s="2">
        <v>100</v>
      </c>
    </row>
    <row r="10" spans="1:6" ht="15.75">
      <c r="A10" s="20"/>
      <c r="B10" t="s">
        <v>27</v>
      </c>
      <c r="F10" s="2">
        <v>20</v>
      </c>
    </row>
    <row r="11" ht="15.75">
      <c r="A11" s="20"/>
    </row>
    <row r="12" spans="1:8" ht="15.75">
      <c r="A12" s="20" t="s">
        <v>9</v>
      </c>
      <c r="F12" s="23">
        <f>AVERAGE(F13:F15)</f>
        <v>50</v>
      </c>
      <c r="H12" s="23">
        <f>AVERAGE(H13:H15)</f>
        <v>50</v>
      </c>
    </row>
    <row r="13" spans="1:8" ht="15.75">
      <c r="A13" s="20"/>
      <c r="B13" t="s">
        <v>28</v>
      </c>
      <c r="H13" s="2">
        <v>60</v>
      </c>
    </row>
    <row r="14" spans="1:8" ht="15.75">
      <c r="A14" s="20"/>
      <c r="B14" t="s">
        <v>29</v>
      </c>
      <c r="H14" s="2">
        <v>40</v>
      </c>
    </row>
    <row r="15" spans="1:6" ht="15.75">
      <c r="A15" s="20"/>
      <c r="B15" t="s">
        <v>30</v>
      </c>
      <c r="F15" s="2">
        <v>50</v>
      </c>
    </row>
    <row r="16" ht="15.75">
      <c r="A16" s="20"/>
    </row>
    <row r="17" spans="1:8" ht="15.75">
      <c r="A17" s="20" t="s">
        <v>10</v>
      </c>
      <c r="F17" s="23">
        <f>AVERAGE(F18:F20)</f>
        <v>65</v>
      </c>
      <c r="H17" s="23">
        <f>AVERAGE(H18:H20)</f>
        <v>20</v>
      </c>
    </row>
    <row r="18" spans="1:6" ht="15.75">
      <c r="A18" s="20"/>
      <c r="B18" t="s">
        <v>23</v>
      </c>
      <c r="F18" s="2">
        <v>70</v>
      </c>
    </row>
    <row r="19" spans="1:6" ht="15.75">
      <c r="A19" s="20"/>
      <c r="B19" t="s">
        <v>31</v>
      </c>
      <c r="F19" s="2">
        <v>60</v>
      </c>
    </row>
    <row r="20" spans="1:8" ht="15.75">
      <c r="A20" s="20"/>
      <c r="B20" t="s">
        <v>32</v>
      </c>
      <c r="H20" s="2">
        <v>20</v>
      </c>
    </row>
    <row r="21" ht="10.5" customHeight="1">
      <c r="A21" s="20"/>
    </row>
    <row r="22" spans="1:8" ht="15.75">
      <c r="A22" s="20" t="s">
        <v>11</v>
      </c>
      <c r="F22" s="23">
        <f>AVERAGE(F23:F29)</f>
        <v>26.25</v>
      </c>
      <c r="H22" s="23">
        <f>AVERAGE(H23:H29)</f>
        <v>46.666666666666664</v>
      </c>
    </row>
    <row r="23" spans="1:6" ht="15.75">
      <c r="A23" s="20"/>
      <c r="B23" t="s">
        <v>33</v>
      </c>
      <c r="F23" s="2">
        <v>10</v>
      </c>
    </row>
    <row r="24" spans="1:8" ht="15.75">
      <c r="A24" s="20"/>
      <c r="B24" t="s">
        <v>34</v>
      </c>
      <c r="H24" s="2">
        <v>30</v>
      </c>
    </row>
    <row r="25" spans="1:6" ht="15.75">
      <c r="A25" s="20"/>
      <c r="B25" t="s">
        <v>35</v>
      </c>
      <c r="F25" s="2">
        <v>10</v>
      </c>
    </row>
    <row r="26" spans="1:8" ht="15.75">
      <c r="A26" s="20"/>
      <c r="B26" t="s">
        <v>36</v>
      </c>
      <c r="H26" s="2">
        <v>50</v>
      </c>
    </row>
    <row r="27" spans="1:8" ht="15.75">
      <c r="A27" s="20"/>
      <c r="B27" t="s">
        <v>37</v>
      </c>
      <c r="H27" s="2">
        <v>60</v>
      </c>
    </row>
    <row r="28" spans="1:6" ht="15.75">
      <c r="A28" s="20"/>
      <c r="B28" t="s">
        <v>30</v>
      </c>
      <c r="F28" s="2">
        <v>50</v>
      </c>
    </row>
    <row r="29" spans="1:6" ht="15.75">
      <c r="A29" s="20"/>
      <c r="B29" t="s">
        <v>38</v>
      </c>
      <c r="F29" s="2">
        <v>35</v>
      </c>
    </row>
    <row r="30" ht="15.75">
      <c r="A30" s="20"/>
    </row>
    <row r="31" spans="1:8" ht="15.75">
      <c r="A31" s="20" t="s">
        <v>39</v>
      </c>
      <c r="F31" s="23">
        <f>AVERAGE(F32:F34)</f>
        <v>40</v>
      </c>
      <c r="H31" s="23">
        <f>AVERAGE(H32:H34)</f>
        <v>60</v>
      </c>
    </row>
    <row r="32" spans="1:6" ht="15.75">
      <c r="A32" s="20"/>
      <c r="B32" t="s">
        <v>40</v>
      </c>
      <c r="F32" s="2">
        <v>50</v>
      </c>
    </row>
    <row r="33" spans="1:8" ht="15.75">
      <c r="A33" s="20"/>
      <c r="B33" t="s">
        <v>41</v>
      </c>
      <c r="H33" s="2">
        <v>60</v>
      </c>
    </row>
    <row r="34" spans="1:6" ht="15.75">
      <c r="A34" s="20"/>
      <c r="B34" t="s">
        <v>29</v>
      </c>
      <c r="F34" s="2">
        <v>30</v>
      </c>
    </row>
    <row r="35" ht="15.75">
      <c r="A35" s="20"/>
    </row>
    <row r="36" spans="1:8" ht="15.75">
      <c r="A36" s="20" t="s">
        <v>14</v>
      </c>
      <c r="F36" s="23">
        <f>AVERAGE(F37:F41)</f>
        <v>50</v>
      </c>
      <c r="H36" s="23">
        <f>AVERAGE(H37:H41)</f>
        <v>75</v>
      </c>
    </row>
    <row r="37" spans="1:6" ht="15.75">
      <c r="A37" s="20"/>
      <c r="B37" t="s">
        <v>42</v>
      </c>
      <c r="F37" s="2">
        <v>50</v>
      </c>
    </row>
    <row r="38" spans="1:6" ht="15.75">
      <c r="A38" s="20"/>
      <c r="B38" t="s">
        <v>43</v>
      </c>
      <c r="F38" s="2">
        <v>50</v>
      </c>
    </row>
    <row r="39" spans="1:6" ht="15.75">
      <c r="A39" s="20"/>
      <c r="B39" t="s">
        <v>30</v>
      </c>
      <c r="F39" s="2">
        <v>50</v>
      </c>
    </row>
    <row r="40" spans="1:8" ht="15.75">
      <c r="A40" s="20"/>
      <c r="B40" t="s">
        <v>44</v>
      </c>
      <c r="H40" s="2">
        <v>70</v>
      </c>
    </row>
    <row r="41" spans="1:8" ht="15.75">
      <c r="A41" s="20"/>
      <c r="B41" t="s">
        <v>45</v>
      </c>
      <c r="H41" s="2">
        <v>80</v>
      </c>
    </row>
    <row r="42" ht="15.75">
      <c r="A42" s="20"/>
    </row>
    <row r="43" spans="1:8" ht="15.75">
      <c r="A43" s="20" t="s">
        <v>15</v>
      </c>
      <c r="F43" s="23">
        <f>AVERAGE(F44:F49)</f>
        <v>46</v>
      </c>
      <c r="H43" s="23">
        <f>AVERAGE(H44:H49)</f>
        <v>10</v>
      </c>
    </row>
    <row r="44" spans="1:6" ht="15.75">
      <c r="A44" s="20"/>
      <c r="B44" t="s">
        <v>37</v>
      </c>
      <c r="F44" s="2">
        <v>20</v>
      </c>
    </row>
    <row r="45" spans="1:6" ht="15.75">
      <c r="A45" s="20"/>
      <c r="B45" t="s">
        <v>35</v>
      </c>
      <c r="F45" s="2">
        <v>20</v>
      </c>
    </row>
    <row r="46" spans="1:6" ht="15.75">
      <c r="A46" s="20"/>
      <c r="B46" t="s">
        <v>46</v>
      </c>
      <c r="F46" s="2">
        <v>50</v>
      </c>
    </row>
    <row r="47" spans="1:6" ht="15.75">
      <c r="A47" s="20"/>
      <c r="B47" t="s">
        <v>38</v>
      </c>
      <c r="F47" s="2">
        <v>70</v>
      </c>
    </row>
    <row r="48" spans="1:6" ht="15.75">
      <c r="A48" s="20"/>
      <c r="B48" t="s">
        <v>47</v>
      </c>
      <c r="F48" s="2">
        <v>70</v>
      </c>
    </row>
    <row r="49" spans="1:8" ht="15.75">
      <c r="A49" s="20"/>
      <c r="B49" t="s">
        <v>48</v>
      </c>
      <c r="H49" s="2">
        <v>10</v>
      </c>
    </row>
    <row r="50" ht="15.75">
      <c r="A50" s="20"/>
    </row>
    <row r="51" spans="1:8" ht="15.75">
      <c r="A51" s="20" t="s">
        <v>16</v>
      </c>
      <c r="F51" s="23">
        <f>AVERAGE(F52:F56)</f>
        <v>10</v>
      </c>
      <c r="H51" s="23">
        <f>AVERAGE(H52:H56)</f>
        <v>67.5</v>
      </c>
    </row>
    <row r="52" spans="1:8" ht="15.75">
      <c r="A52" s="20"/>
      <c r="B52" t="s">
        <v>49</v>
      </c>
      <c r="H52" s="2">
        <v>40</v>
      </c>
    </row>
    <row r="53" spans="1:8" ht="15.75">
      <c r="A53" s="20"/>
      <c r="B53" t="s">
        <v>50</v>
      </c>
      <c r="H53" s="2">
        <v>70</v>
      </c>
    </row>
    <row r="54" spans="1:8" ht="15.75">
      <c r="A54" s="20"/>
      <c r="B54" t="s">
        <v>51</v>
      </c>
      <c r="H54" s="2">
        <v>90</v>
      </c>
    </row>
    <row r="55" spans="1:8" ht="15.75">
      <c r="A55" s="20"/>
      <c r="B55" t="s">
        <v>52</v>
      </c>
      <c r="H55" s="2">
        <v>70</v>
      </c>
    </row>
    <row r="56" spans="1:6" ht="15.75">
      <c r="A56" s="20"/>
      <c r="B56" t="s">
        <v>53</v>
      </c>
      <c r="F56" s="2">
        <v>10</v>
      </c>
    </row>
    <row r="57" ht="15.75">
      <c r="A57" s="20"/>
    </row>
    <row r="58" spans="1:8" ht="15.75">
      <c r="A58" s="20" t="s">
        <v>54</v>
      </c>
      <c r="F58" s="23">
        <f>AVERAGE(F59:F64)</f>
        <v>52.5</v>
      </c>
      <c r="H58" s="23">
        <f>AVERAGE(H59:H64)</f>
        <v>70</v>
      </c>
    </row>
    <row r="59" spans="1:6" ht="15.75">
      <c r="A59" s="20"/>
      <c r="B59" t="s">
        <v>55</v>
      </c>
      <c r="F59" s="2">
        <v>30</v>
      </c>
    </row>
    <row r="60" spans="1:8" ht="15.75">
      <c r="A60" s="20"/>
      <c r="B60" t="s">
        <v>56</v>
      </c>
      <c r="H60" s="2">
        <v>100</v>
      </c>
    </row>
    <row r="61" spans="1:6" ht="15.75">
      <c r="A61" s="20"/>
      <c r="B61" t="s">
        <v>57</v>
      </c>
      <c r="F61" s="2">
        <v>50</v>
      </c>
    </row>
    <row r="62" spans="1:6" ht="15.75">
      <c r="A62" s="20"/>
      <c r="B62" t="s">
        <v>58</v>
      </c>
      <c r="F62" s="2">
        <v>70</v>
      </c>
    </row>
    <row r="63" spans="1:6" ht="15.75">
      <c r="A63" s="20"/>
      <c r="B63" t="s">
        <v>59</v>
      </c>
      <c r="F63" s="2">
        <v>60</v>
      </c>
    </row>
    <row r="64" spans="1:8" ht="15.75">
      <c r="A64" s="20"/>
      <c r="B64" t="s">
        <v>60</v>
      </c>
      <c r="H64" s="2">
        <v>40</v>
      </c>
    </row>
    <row r="65" ht="15.75">
      <c r="A65" s="20"/>
    </row>
    <row r="66" spans="1:8" ht="15.75">
      <c r="A66" s="20" t="s">
        <v>18</v>
      </c>
      <c r="F66" s="23">
        <f>AVERAGE(F67:F72)</f>
        <v>20</v>
      </c>
      <c r="H66" s="23">
        <f>AVERAGE(H67:H72)</f>
        <v>60</v>
      </c>
    </row>
    <row r="67" spans="1:8" ht="15.75">
      <c r="A67" s="20"/>
      <c r="B67" t="s">
        <v>61</v>
      </c>
      <c r="H67" s="2">
        <v>60</v>
      </c>
    </row>
    <row r="68" spans="1:8" ht="15.75">
      <c r="A68" s="20"/>
      <c r="B68" t="s">
        <v>62</v>
      </c>
      <c r="H68" s="2">
        <v>60</v>
      </c>
    </row>
    <row r="69" spans="1:6" ht="15.75">
      <c r="A69" s="20"/>
      <c r="B69" t="s">
        <v>63</v>
      </c>
      <c r="F69" s="2">
        <v>10</v>
      </c>
    </row>
    <row r="70" spans="1:6" ht="15.75">
      <c r="A70" s="20"/>
      <c r="B70" t="s">
        <v>64</v>
      </c>
      <c r="F70" s="2">
        <v>10</v>
      </c>
    </row>
    <row r="71" spans="1:6" ht="15.75">
      <c r="A71" s="20"/>
      <c r="B71" t="s">
        <v>65</v>
      </c>
      <c r="F71" s="2">
        <v>10</v>
      </c>
    </row>
    <row r="72" spans="1:6" ht="15.75">
      <c r="A72" s="20"/>
      <c r="B72" t="s">
        <v>66</v>
      </c>
      <c r="F72" s="2">
        <v>50</v>
      </c>
    </row>
    <row r="73" ht="15.75">
      <c r="A73" s="20"/>
    </row>
    <row r="74" ht="15.75">
      <c r="A74" s="20"/>
    </row>
    <row r="75" ht="15.75">
      <c r="A75" s="20"/>
    </row>
    <row r="76" ht="15.75">
      <c r="A76" s="20"/>
    </row>
    <row r="77" ht="15.75">
      <c r="A77" s="20"/>
    </row>
    <row r="78" ht="15.75">
      <c r="A78" s="20"/>
    </row>
    <row r="79" ht="15.75">
      <c r="A79" s="20"/>
    </row>
    <row r="80" ht="15.75">
      <c r="A80" s="20"/>
    </row>
    <row r="81" ht="15.75">
      <c r="A81" s="20"/>
    </row>
    <row r="82" ht="15.75">
      <c r="A82" s="20"/>
    </row>
    <row r="83" ht="15.75">
      <c r="A83" s="20"/>
    </row>
    <row r="84" ht="15.75">
      <c r="A84" s="20"/>
    </row>
    <row r="85" ht="15.75">
      <c r="A85" s="20"/>
    </row>
    <row r="86" ht="15.75">
      <c r="A86" s="20"/>
    </row>
    <row r="87" ht="15.75">
      <c r="A87" s="20"/>
    </row>
    <row r="88" ht="15.75">
      <c r="A88" s="20"/>
    </row>
    <row r="89" ht="15.75">
      <c r="A89" s="20"/>
    </row>
    <row r="90" ht="15.75">
      <c r="A90" s="20"/>
    </row>
    <row r="91" ht="15.75">
      <c r="A91" s="20"/>
    </row>
    <row r="92" ht="15.75">
      <c r="A92" s="20"/>
    </row>
    <row r="93" ht="15.75">
      <c r="A93" s="20"/>
    </row>
    <row r="94" ht="15.75">
      <c r="A94" s="20"/>
    </row>
    <row r="95" ht="15.75">
      <c r="A95" s="20"/>
    </row>
    <row r="96" ht="15.75">
      <c r="A96" s="20"/>
    </row>
    <row r="97" ht="15.75">
      <c r="A97" s="20"/>
    </row>
    <row r="98" ht="15.75">
      <c r="A98" s="20"/>
    </row>
    <row r="99" ht="15.75">
      <c r="A99" s="20"/>
    </row>
    <row r="100" ht="15.75">
      <c r="A100" s="20"/>
    </row>
    <row r="101" ht="15.75">
      <c r="A101" s="20"/>
    </row>
    <row r="102" ht="15.75">
      <c r="A102" s="20"/>
    </row>
    <row r="103" ht="15.75">
      <c r="A103" s="20"/>
    </row>
    <row r="104" ht="15.75">
      <c r="A104" s="20"/>
    </row>
    <row r="105" ht="15.75">
      <c r="A105" s="20"/>
    </row>
    <row r="106" ht="15.75">
      <c r="A106" s="20"/>
    </row>
    <row r="107" ht="15.75">
      <c r="A107" s="20"/>
    </row>
    <row r="108" ht="15.75">
      <c r="A108" s="20"/>
    </row>
    <row r="109" ht="15.75">
      <c r="A109" s="20"/>
    </row>
    <row r="110" ht="15.75">
      <c r="A110" s="20"/>
    </row>
    <row r="111" ht="15.75">
      <c r="A111" s="20"/>
    </row>
    <row r="112" ht="15.75">
      <c r="A112" s="20"/>
    </row>
    <row r="113" ht="15.75">
      <c r="A113" s="20"/>
    </row>
    <row r="114" ht="15.75">
      <c r="A114" s="20"/>
    </row>
    <row r="115" ht="15.75">
      <c r="A115" s="20"/>
    </row>
    <row r="116" ht="15.75">
      <c r="A116" s="20"/>
    </row>
    <row r="117" ht="15.75">
      <c r="A117" s="20"/>
    </row>
    <row r="118" ht="15.75">
      <c r="A118" s="20"/>
    </row>
    <row r="119" ht="15.75">
      <c r="A119" s="20"/>
    </row>
    <row r="120" ht="15.75">
      <c r="A120" s="20"/>
    </row>
    <row r="121" ht="15.75">
      <c r="A121" s="20"/>
    </row>
    <row r="122" ht="15.75">
      <c r="A122" s="20"/>
    </row>
    <row r="123" ht="15.75">
      <c r="A123" s="20"/>
    </row>
    <row r="124" ht="15.75">
      <c r="A124" s="20"/>
    </row>
    <row r="125" ht="15.75">
      <c r="A125" s="20"/>
    </row>
    <row r="126" ht="15.75">
      <c r="A126" s="20"/>
    </row>
    <row r="127" ht="15.75">
      <c r="A127" s="20"/>
    </row>
    <row r="128" ht="15.75">
      <c r="A128" s="20"/>
    </row>
    <row r="129" ht="15.75">
      <c r="A129" s="20"/>
    </row>
    <row r="130" ht="15.75">
      <c r="A130" s="20"/>
    </row>
    <row r="131" ht="15.75">
      <c r="A131" s="20"/>
    </row>
    <row r="132" ht="15.75">
      <c r="A132" s="2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Gumpetsberger</dc:creator>
  <cp:keywords/>
  <dc:description/>
  <cp:lastModifiedBy>A. Gumpetsberger</cp:lastModifiedBy>
  <cp:lastPrinted>2010-10-07T08:37:16Z</cp:lastPrinted>
  <dcterms:created xsi:type="dcterms:W3CDTF">2010-10-07T08:36:11Z</dcterms:created>
  <dcterms:modified xsi:type="dcterms:W3CDTF">2010-10-07T08:37:29Z</dcterms:modified>
  <cp:category/>
  <cp:version/>
  <cp:contentType/>
  <cp:contentStatus/>
</cp:coreProperties>
</file>